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firstSheet="1" activeTab="3"/>
  </bookViews>
  <sheets>
    <sheet name="Balance Sheet" sheetId="1" r:id="rId1"/>
    <sheet name="Income Statement" sheetId="2" r:id="rId2"/>
    <sheet name="Stat of changes in equity" sheetId="3" r:id="rId3"/>
    <sheet name="Cash flow stat" sheetId="4" r:id="rId4"/>
  </sheets>
  <definedNames/>
  <calcPr fullCalcOnLoad="1"/>
</workbook>
</file>

<file path=xl/sharedStrings.xml><?xml version="1.0" encoding="utf-8"?>
<sst xmlns="http://schemas.openxmlformats.org/spreadsheetml/2006/main" count="147" uniqueCount="147">
  <si>
    <t xml:space="preserve">GRAND HOOVER BHD </t>
  </si>
  <si>
    <t>(Company No. 10493-P)</t>
  </si>
  <si>
    <t>(Incorporated in Malaysia)</t>
  </si>
  <si>
    <t>Condensed consolidated balance sheet</t>
  </si>
  <si>
    <t xml:space="preserve">As at end of </t>
  </si>
  <si>
    <t>As at preceding</t>
  </si>
  <si>
    <t>current quarter</t>
  </si>
  <si>
    <t>financial year ended</t>
  </si>
  <si>
    <t>Note</t>
  </si>
  <si>
    <t>RM'000</t>
  </si>
  <si>
    <t>RM'000</t>
  </si>
  <si>
    <t>Property, plant and equipment</t>
  </si>
  <si>
    <t>Investment</t>
  </si>
  <si>
    <t>Goodwill on consolidation</t>
  </si>
  <si>
    <t>Current assets</t>
  </si>
  <si>
    <t>Amount due from contract customers</t>
  </si>
  <si>
    <t>Stock</t>
  </si>
  <si>
    <t>Trade debtors</t>
  </si>
  <si>
    <t>Other debtors, deposits and prepayments</t>
  </si>
  <si>
    <t>Fixed deposits with licensed banks</t>
  </si>
  <si>
    <t>Cash and bank balances</t>
  </si>
  <si>
    <t>Current liabilities</t>
  </si>
  <si>
    <t>Trade creditors</t>
  </si>
  <si>
    <t>Other creditors</t>
  </si>
  <si>
    <t>Bills payable</t>
  </si>
  <si>
    <t>Hire purchase and lease creditors</t>
  </si>
  <si>
    <t>Bank overdrafts</t>
  </si>
  <si>
    <t>Revolving credit (secured)</t>
  </si>
  <si>
    <t>Term loan</t>
  </si>
  <si>
    <t>Provision for taxation</t>
  </si>
  <si>
    <t>Net current assets</t>
  </si>
  <si>
    <t>Financed by:</t>
  </si>
  <si>
    <t>Capital and reserves</t>
  </si>
  <si>
    <t>Share capital</t>
  </si>
  <si>
    <t>Share premium</t>
  </si>
  <si>
    <t>Reserves</t>
  </si>
  <si>
    <t>Retained profit</t>
  </si>
  <si>
    <t>Minority shareholders' interests</t>
  </si>
  <si>
    <t>Long term and deferred liabilities</t>
  </si>
  <si>
    <t>Term loan</t>
  </si>
  <si>
    <t xml:space="preserve">Hire purchase </t>
  </si>
  <si>
    <t>Deferred taxation</t>
  </si>
  <si>
    <t>Net tangible assets per share (RM)</t>
  </si>
  <si>
    <t>The condensed consolidated balance sheet should be read in conjunction with the Financial</t>
  </si>
  <si>
    <t>Statements for the year ended 31 March 2002</t>
  </si>
  <si>
    <t xml:space="preserve">GRAND HOOVER BHD </t>
  </si>
  <si>
    <t>(Company No. 10493-P)</t>
  </si>
  <si>
    <t>(Incorporated in Malaysia)</t>
  </si>
  <si>
    <t>Condensed consolidated income statements</t>
  </si>
  <si>
    <t>3 months ended</t>
  </si>
  <si>
    <t xml:space="preserve">  12 months ended</t>
  </si>
  <si>
    <t>31 March</t>
  </si>
  <si>
    <t xml:space="preserve">31 March </t>
  </si>
  <si>
    <t>RM'000</t>
  </si>
  <si>
    <t>RM'000</t>
  </si>
  <si>
    <t>RM'000</t>
  </si>
  <si>
    <t>RM'000</t>
  </si>
  <si>
    <t>Revenue</t>
  </si>
  <si>
    <t>Operating profit</t>
  </si>
  <si>
    <t>Interest expense</t>
  </si>
  <si>
    <t>Interest income</t>
  </si>
  <si>
    <t>Profit before taxation</t>
  </si>
  <si>
    <t>Tax expense</t>
  </si>
  <si>
    <t>Profit after taxation</t>
  </si>
  <si>
    <t>Less: Minority interests</t>
  </si>
  <si>
    <t>Net profit/(loss) for the period</t>
  </si>
  <si>
    <t>Basic earnings per ordinary share (sen)</t>
  </si>
  <si>
    <t>The condensed consolidated income statement should be read in conjunction with the Financial</t>
  </si>
  <si>
    <t>Statements for the year ended 31 March 2002</t>
  </si>
  <si>
    <t xml:space="preserve">GRAND HOOVER BHD </t>
  </si>
  <si>
    <t>(Company No. 10493-P)</t>
  </si>
  <si>
    <t>(Incorporated in Malaysia)</t>
  </si>
  <si>
    <t>Condensed consolidated statement of changes in equity</t>
  </si>
  <si>
    <t>For the year ended 31 March 2003</t>
  </si>
  <si>
    <t xml:space="preserve">Distributable </t>
  </si>
  <si>
    <t>Share</t>
  </si>
  <si>
    <t>Share</t>
  </si>
  <si>
    <t>Revaluation</t>
  </si>
  <si>
    <t>Unappropriated</t>
  </si>
  <si>
    <t>Total</t>
  </si>
  <si>
    <t>Capital</t>
  </si>
  <si>
    <t>Premium</t>
  </si>
  <si>
    <t>Reserve</t>
  </si>
  <si>
    <t>Profits</t>
  </si>
  <si>
    <t>RM'000</t>
  </si>
  <si>
    <t>RM'000</t>
  </si>
  <si>
    <t>RM'000</t>
  </si>
  <si>
    <t>RM'000</t>
  </si>
  <si>
    <t>RM'000</t>
  </si>
  <si>
    <t>Balance at beginning of year</t>
  </si>
  <si>
    <t xml:space="preserve">Net gains/(losses) not recognised in </t>
  </si>
  <si>
    <t xml:space="preserve">  The income statement:</t>
  </si>
  <si>
    <t>Net profit for the period</t>
  </si>
  <si>
    <t>At 31 March 2003</t>
  </si>
  <si>
    <t>The condensed consolidated statement of changes in equity should be read in conjunction with the</t>
  </si>
  <si>
    <t>Financial Statements for the year ended 31 March 2002.</t>
  </si>
  <si>
    <t xml:space="preserve">GRAND HOOVER BHD </t>
  </si>
  <si>
    <t>(Company No. 10493-P)</t>
  </si>
  <si>
    <t>(Incorporated in Malaysia)</t>
  </si>
  <si>
    <t>Consolidated cash flow statement</t>
  </si>
  <si>
    <t>For the year ended 31st March 2003</t>
  </si>
  <si>
    <t>2003</t>
  </si>
  <si>
    <t>RM'000</t>
  </si>
  <si>
    <t>Cash flows from operating activities</t>
  </si>
  <si>
    <t>Profit/ (Loss) before taxation</t>
  </si>
  <si>
    <t>Adjustments for:</t>
  </si>
  <si>
    <t xml:space="preserve">   Amortisation of goodwill</t>
  </si>
  <si>
    <t xml:space="preserve">   Depreciation</t>
  </si>
  <si>
    <t xml:space="preserve">   Investment Written Down</t>
  </si>
  <si>
    <t xml:space="preserve">   Gain on disposal of property, plant and equipment</t>
  </si>
  <si>
    <t xml:space="preserve">   Interest expense</t>
  </si>
  <si>
    <t xml:space="preserve">   Interest income</t>
  </si>
  <si>
    <t xml:space="preserve">   Property, plant and equipment written off</t>
  </si>
  <si>
    <t>Operating profit before working capital changes</t>
  </si>
  <si>
    <t>(Increase )/ Decrease in working capital:</t>
  </si>
  <si>
    <t xml:space="preserve">   Inventories</t>
  </si>
  <si>
    <t xml:space="preserve">   Amount due from contract customers</t>
  </si>
  <si>
    <t xml:space="preserve">   Trade and other receivables</t>
  </si>
  <si>
    <t xml:space="preserve">   Trade and other payables</t>
  </si>
  <si>
    <t>Cash generated from/ (used in) operations</t>
  </si>
  <si>
    <t>Income tax paid</t>
  </si>
  <si>
    <t>Net cash generated from/ (used in) operating activities</t>
  </si>
  <si>
    <t>Cash flows from investing activities</t>
  </si>
  <si>
    <t xml:space="preserve">   Interest received</t>
  </si>
  <si>
    <t xml:space="preserve">   Proceeds from disposal of property, plant and equipment</t>
  </si>
  <si>
    <t xml:space="preserve">   Purchase of property, plant and equipment            </t>
  </si>
  <si>
    <t xml:space="preserve">   Withdrawal of fixed deposits</t>
  </si>
  <si>
    <t>Net cash generated from investing activities</t>
  </si>
  <si>
    <t>Cash flows from financing activities</t>
  </si>
  <si>
    <t xml:space="preserve">   Drawdown of bankers' acceptances</t>
  </si>
  <si>
    <t xml:space="preserve">   Repayments of revolving credits</t>
  </si>
  <si>
    <t xml:space="preserve">   Repayment of hire purchase liabilities</t>
  </si>
  <si>
    <t xml:space="preserve">   Drawdown of term loan</t>
  </si>
  <si>
    <t xml:space="preserve">   Interest paid</t>
  </si>
  <si>
    <t>Net cash (used in)/ generated from financing activities</t>
  </si>
  <si>
    <t>Net increase/ (decrease) in cash and cash equivalents</t>
  </si>
  <si>
    <t>Cash and cash equivalents at beginning of year</t>
  </si>
  <si>
    <t xml:space="preserve">Cash and cash equivalents at 31st March 2003    (i)  </t>
  </si>
  <si>
    <t>(i)  Cash and cash equivalents</t>
  </si>
  <si>
    <t>Cash and cash equivalents  comprise the following balance sheet amounts:</t>
  </si>
  <si>
    <t>2002</t>
  </si>
  <si>
    <t>RM'000</t>
  </si>
  <si>
    <t>Cash and bank balances</t>
  </si>
  <si>
    <t>Bank overdrafts</t>
  </si>
  <si>
    <t>The condensed consolidated cash flow statement should be read in conjunction with the</t>
  </si>
  <si>
    <t>Financial Statements for the year ended 31 March 2002.</t>
  </si>
  <si>
    <t>&lt;-------------Non-distributable-------------&gt;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</si>
</sst>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mm/yy"/>
    <numFmt numFmtId="173" formatCode="d/mmm"/>
    <numFmt numFmtId="174" formatCode="#,##0;\(#,##0\)"/>
  </numFmts>
  <fonts count="7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 horizontal="center"/>
    </xf>
    <xf numFmtId="3" fontId="2" fillId="0" borderId="0" xfId="0" applyAlignment="1">
      <alignment horizontal="right"/>
    </xf>
    <xf numFmtId="0" fontId="2" fillId="0" borderId="0" xfId="0" applyAlignment="1">
      <alignment/>
    </xf>
    <xf numFmtId="0" fontId="3" fillId="0" borderId="0" xfId="0" applyAlignment="1">
      <alignment/>
    </xf>
    <xf numFmtId="3" fontId="4" fillId="0" borderId="0" xfId="0" applyAlignment="1">
      <alignment horizontal="right"/>
    </xf>
    <xf numFmtId="0" fontId="2" fillId="0" borderId="0" xfId="0" applyAlignment="1">
      <alignment/>
    </xf>
    <xf numFmtId="0" fontId="5" fillId="0" borderId="0" xfId="0" applyAlignment="1">
      <alignment horizontal="center"/>
    </xf>
    <xf numFmtId="172" fontId="4" fillId="0" borderId="0" xfId="0" applyAlignment="1">
      <alignment horizontal="right"/>
    </xf>
    <xf numFmtId="0" fontId="5" fillId="0" borderId="0" xfId="0" applyAlignment="1">
      <alignment/>
    </xf>
    <xf numFmtId="3" fontId="2" fillId="0" borderId="1" xfId="0" applyAlignment="1">
      <alignment horizontal="right"/>
    </xf>
    <xf numFmtId="3" fontId="2" fillId="0" borderId="2" xfId="0" applyAlignment="1">
      <alignment horizontal="right"/>
    </xf>
    <xf numFmtId="3" fontId="2" fillId="0" borderId="3" xfId="0" applyAlignment="1">
      <alignment horizontal="right"/>
    </xf>
    <xf numFmtId="4" fontId="2" fillId="0" borderId="0" xfId="0" applyAlignment="1">
      <alignment horizontal="right"/>
    </xf>
    <xf numFmtId="3" fontId="2" fillId="0" borderId="0" xfId="0" applyAlignment="1">
      <alignment/>
    </xf>
    <xf numFmtId="3" fontId="5" fillId="0" borderId="0" xfId="0" applyAlignment="1">
      <alignment horizontal="center"/>
    </xf>
    <xf numFmtId="173" fontId="5" fillId="0" borderId="0" xfId="0" applyAlignment="1">
      <alignment horizontal="center"/>
    </xf>
    <xf numFmtId="1" fontId="5" fillId="0" borderId="0" xfId="0" applyAlignment="1">
      <alignment horizontal="center"/>
    </xf>
    <xf numFmtId="174" fontId="2" fillId="0" borderId="0" xfId="0" applyAlignment="1">
      <alignment/>
    </xf>
    <xf numFmtId="174" fontId="2" fillId="0" borderId="1" xfId="0" applyAlignment="1">
      <alignment/>
    </xf>
    <xf numFmtId="174" fontId="2" fillId="0" borderId="3" xfId="0" applyAlignment="1">
      <alignment/>
    </xf>
    <xf numFmtId="4" fontId="2" fillId="0" borderId="0" xfId="0" applyAlignment="1">
      <alignment/>
    </xf>
    <xf numFmtId="0" fontId="2" fillId="0" borderId="0" xfId="0" applyAlignment="1">
      <alignment horizontal="right"/>
    </xf>
    <xf numFmtId="0" fontId="5" fillId="0" borderId="0" xfId="0" applyAlignment="1">
      <alignment horizontal="right"/>
    </xf>
    <xf numFmtId="0" fontId="4" fillId="0" borderId="0" xfId="0" applyAlignment="1">
      <alignment/>
    </xf>
    <xf numFmtId="0" fontId="4" fillId="0" borderId="0" xfId="0" applyAlignment="1">
      <alignment horizontal="right"/>
    </xf>
    <xf numFmtId="0" fontId="6" fillId="0" borderId="0" xfId="0" applyAlignment="1">
      <alignment/>
    </xf>
    <xf numFmtId="174" fontId="3" fillId="0" borderId="0" xfId="0" applyAlignment="1">
      <alignment/>
    </xf>
    <xf numFmtId="174" fontId="5" fillId="0" borderId="0" xfId="0" applyAlignment="1">
      <alignment horizontal="right"/>
    </xf>
    <xf numFmtId="174" fontId="2" fillId="0" borderId="2" xfId="0" applyAlignment="1">
      <alignment/>
    </xf>
    <xf numFmtId="174" fontId="2" fillId="0" borderId="0" xfId="0" applyAlignment="1">
      <alignment horizontal="right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47">
      <selection activeCell="D60" sqref="D60"/>
    </sheetView>
  </sheetViews>
  <sheetFormatPr defaultColWidth="9.140625" defaultRowHeight="12.75"/>
  <cols>
    <col min="1" max="1" width="32.7109375" style="0" customWidth="1"/>
    <col min="2" max="2" width="5.7109375" style="0" customWidth="1"/>
    <col min="3" max="3" width="16.7109375" style="0" customWidth="1"/>
    <col min="4" max="4" width="20.140625" style="0" customWidth="1"/>
    <col min="5" max="16384" width="11.421875" style="0" customWidth="1"/>
  </cols>
  <sheetData>
    <row r="1" spans="1:4" ht="15.75">
      <c r="A1" s="1" t="s">
        <v>0</v>
      </c>
      <c r="B1" s="2"/>
      <c r="C1" s="3"/>
      <c r="D1" s="3"/>
    </row>
    <row r="2" spans="1:4" ht="12.75">
      <c r="A2" s="4" t="s">
        <v>1</v>
      </c>
      <c r="B2" s="2"/>
      <c r="C2" s="3"/>
      <c r="D2" s="3"/>
    </row>
    <row r="3" spans="1:4" ht="12.75">
      <c r="A3" s="4" t="s">
        <v>2</v>
      </c>
      <c r="B3" s="2"/>
      <c r="C3" s="3"/>
      <c r="D3" s="3"/>
    </row>
    <row r="4" spans="1:4" ht="15.75">
      <c r="A4" s="1" t="s">
        <v>3</v>
      </c>
      <c r="B4" s="2"/>
      <c r="C4" s="3"/>
      <c r="D4" s="3"/>
    </row>
    <row r="5" spans="1:4" ht="15">
      <c r="A5" s="5"/>
      <c r="B5" s="2"/>
      <c r="C5" s="6" t="s">
        <v>4</v>
      </c>
      <c r="D5" s="6" t="s">
        <v>5</v>
      </c>
    </row>
    <row r="6" spans="1:4" ht="12.75">
      <c r="A6" s="7"/>
      <c r="B6" s="2"/>
      <c r="C6" s="6" t="s">
        <v>6</v>
      </c>
      <c r="D6" s="6" t="s">
        <v>7</v>
      </c>
    </row>
    <row r="7" spans="1:4" ht="12.75">
      <c r="A7" s="7"/>
      <c r="B7" s="8" t="s">
        <v>8</v>
      </c>
      <c r="C7" s="9">
        <v>37711</v>
      </c>
      <c r="D7" s="9">
        <v>37346</v>
      </c>
    </row>
    <row r="8" spans="1:4" ht="12.75">
      <c r="A8" s="7"/>
      <c r="B8" s="2"/>
      <c r="C8" s="6" t="s">
        <v>9</v>
      </c>
      <c r="D8" s="6" t="s">
        <v>10</v>
      </c>
    </row>
    <row r="9" spans="1:4" ht="12.75">
      <c r="A9" s="7"/>
      <c r="B9" s="2"/>
      <c r="C9" s="3"/>
      <c r="D9" s="3"/>
    </row>
    <row r="10" spans="1:4" ht="12.75">
      <c r="A10" s="7" t="s">
        <v>11</v>
      </c>
      <c r="B10" s="2">
        <v>2</v>
      </c>
      <c r="C10" s="3">
        <v>20168</v>
      </c>
      <c r="D10" s="3">
        <v>21245</v>
      </c>
    </row>
    <row r="11" spans="1:4" ht="12.75">
      <c r="A11" s="7" t="s">
        <v>12</v>
      </c>
      <c r="B11" s="2"/>
      <c r="C11" s="3">
        <v>22</v>
      </c>
      <c r="D11" s="3">
        <v>86</v>
      </c>
    </row>
    <row r="12" spans="1:4" ht="12.75">
      <c r="A12" s="7" t="s">
        <v>13</v>
      </c>
      <c r="B12" s="2"/>
      <c r="C12" s="3">
        <v>2444</v>
      </c>
      <c r="D12" s="3">
        <v>2565</v>
      </c>
    </row>
    <row r="13" spans="1:4" ht="12.75">
      <c r="A13" s="7"/>
      <c r="B13" s="2"/>
      <c r="C13" s="3"/>
      <c r="D13" s="3"/>
    </row>
    <row r="14" spans="1:4" ht="12.75">
      <c r="A14" s="10" t="s">
        <v>14</v>
      </c>
      <c r="B14" s="2"/>
      <c r="C14" s="3"/>
      <c r="D14" s="3"/>
    </row>
    <row r="15" spans="1:4" ht="12.75">
      <c r="A15" s="7" t="s">
        <v>15</v>
      </c>
      <c r="B15" s="2"/>
      <c r="C15" s="3">
        <v>19925</v>
      </c>
      <c r="D15" s="3">
        <v>18433</v>
      </c>
    </row>
    <row r="16" spans="1:4" ht="12.75">
      <c r="A16" s="7" t="s">
        <v>16</v>
      </c>
      <c r="B16" s="2">
        <v>3</v>
      </c>
      <c r="C16" s="3">
        <v>6744</v>
      </c>
      <c r="D16" s="3">
        <v>5336</v>
      </c>
    </row>
    <row r="17" spans="1:4" ht="12.75">
      <c r="A17" s="7" t="s">
        <v>17</v>
      </c>
      <c r="B17" s="2"/>
      <c r="C17" s="3">
        <v>51499</v>
      </c>
      <c r="D17" s="3">
        <v>52462</v>
      </c>
    </row>
    <row r="18" spans="1:4" ht="12.75">
      <c r="A18" s="7" t="s">
        <v>18</v>
      </c>
      <c r="B18" s="2"/>
      <c r="C18" s="3">
        <v>8455</v>
      </c>
      <c r="D18" s="3">
        <v>7361</v>
      </c>
    </row>
    <row r="19" spans="1:4" ht="12.75">
      <c r="A19" s="7" t="s">
        <v>19</v>
      </c>
      <c r="B19" s="2"/>
      <c r="C19" s="3">
        <v>1335</v>
      </c>
      <c r="D19" s="3">
        <v>3362</v>
      </c>
    </row>
    <row r="20" spans="1:4" ht="12.75">
      <c r="A20" s="7" t="s">
        <v>20</v>
      </c>
      <c r="B20" s="2"/>
      <c r="C20" s="11">
        <v>1245</v>
      </c>
      <c r="D20" s="11">
        <v>1468</v>
      </c>
    </row>
    <row r="21" spans="1:4" ht="12.75">
      <c r="A21" s="7"/>
      <c r="B21" s="2"/>
      <c r="C21" s="3">
        <f>SUM(C15:C20)</f>
        <v>89203</v>
      </c>
      <c r="D21" s="3">
        <f>SUM(D15:D20)</f>
        <v>88422</v>
      </c>
    </row>
    <row r="22" spans="1:4" ht="12.75">
      <c r="A22" s="7"/>
      <c r="B22" s="2"/>
      <c r="C22" s="3"/>
      <c r="D22" s="3"/>
    </row>
    <row r="23" spans="1:4" ht="12.75">
      <c r="A23" s="10" t="s">
        <v>21</v>
      </c>
      <c r="B23" s="2"/>
      <c r="C23" s="3"/>
      <c r="D23" s="3"/>
    </row>
    <row r="24" spans="1:4" ht="12.75">
      <c r="A24" s="7" t="s">
        <v>22</v>
      </c>
      <c r="B24" s="2"/>
      <c r="C24" s="3">
        <v>21032</v>
      </c>
      <c r="D24" s="3">
        <v>23521</v>
      </c>
    </row>
    <row r="25" spans="1:4" ht="12.75">
      <c r="A25" s="7" t="s">
        <v>23</v>
      </c>
      <c r="B25" s="2"/>
      <c r="C25" s="3">
        <v>4243</v>
      </c>
      <c r="D25" s="3">
        <v>3885</v>
      </c>
    </row>
    <row r="26" spans="1:4" ht="12.75">
      <c r="A26" s="7" t="s">
        <v>24</v>
      </c>
      <c r="B26" s="2"/>
      <c r="C26" s="3">
        <v>3129</v>
      </c>
      <c r="D26" s="3">
        <v>3002</v>
      </c>
    </row>
    <row r="27" spans="1:4" ht="12.75">
      <c r="A27" s="7" t="s">
        <v>25</v>
      </c>
      <c r="B27" s="2"/>
      <c r="C27" s="3">
        <v>112</v>
      </c>
      <c r="D27" s="3">
        <v>114</v>
      </c>
    </row>
    <row r="28" spans="1:4" ht="12.75">
      <c r="A28" s="7" t="s">
        <v>26</v>
      </c>
      <c r="B28" s="2"/>
      <c r="C28" s="3">
        <v>14651</v>
      </c>
      <c r="D28" s="3">
        <v>13200</v>
      </c>
    </row>
    <row r="29" spans="1:4" ht="12.75">
      <c r="A29" s="7" t="s">
        <v>27</v>
      </c>
      <c r="B29" s="2"/>
      <c r="C29" s="3">
        <v>1582</v>
      </c>
      <c r="D29" s="3">
        <v>5800</v>
      </c>
    </row>
    <row r="30" spans="1:4" ht="12.75">
      <c r="A30" s="7" t="s">
        <v>28</v>
      </c>
      <c r="B30" s="2"/>
      <c r="C30" s="3">
        <f>763-494</f>
        <v>269</v>
      </c>
      <c r="D30" s="3">
        <v>0</v>
      </c>
    </row>
    <row r="31" spans="1:4" ht="12.75">
      <c r="A31" s="7" t="s">
        <v>29</v>
      </c>
      <c r="B31" s="2"/>
      <c r="C31" s="11">
        <v>4151</v>
      </c>
      <c r="D31" s="11">
        <v>3896</v>
      </c>
    </row>
    <row r="32" spans="1:4" ht="12.75">
      <c r="A32" s="7"/>
      <c r="B32" s="2"/>
      <c r="C32" s="3">
        <f>SUM(C24:C31)</f>
        <v>49169</v>
      </c>
      <c r="D32" s="3">
        <f>SUM(D24:D31)</f>
        <v>53418</v>
      </c>
    </row>
    <row r="33" spans="1:4" ht="12.75">
      <c r="A33" s="7"/>
      <c r="B33" s="2"/>
      <c r="C33" s="3"/>
      <c r="D33" s="3"/>
    </row>
    <row r="34" spans="1:4" ht="12.75">
      <c r="A34" s="7" t="s">
        <v>30</v>
      </c>
      <c r="B34" s="2"/>
      <c r="C34" s="3">
        <f>C21-C32</f>
        <v>40034</v>
      </c>
      <c r="D34" s="3">
        <f>D21-D32</f>
        <v>35004</v>
      </c>
    </row>
    <row r="35" spans="1:4" ht="12.75">
      <c r="A35" s="7"/>
      <c r="B35" s="2"/>
      <c r="C35" s="3"/>
      <c r="D35" s="3"/>
    </row>
    <row r="36" spans="1:4" ht="12.75">
      <c r="A36" s="7"/>
      <c r="B36" s="2"/>
      <c r="C36" s="12">
        <f>C34+C10+C11+C12</f>
        <v>62668</v>
      </c>
      <c r="D36" s="12">
        <f>D34+D10+D11+D12</f>
        <v>58900</v>
      </c>
    </row>
    <row r="37" spans="1:4" ht="12.75">
      <c r="A37" s="7"/>
      <c r="B37" s="2"/>
      <c r="C37" s="3"/>
      <c r="D37" s="3"/>
    </row>
    <row r="38" spans="1:4" ht="12.75">
      <c r="A38" s="7"/>
      <c r="B38" s="2"/>
      <c r="C38" s="3"/>
      <c r="D38" s="3"/>
    </row>
    <row r="39" spans="1:4" ht="12.75">
      <c r="A39" s="7" t="s">
        <v>31</v>
      </c>
      <c r="B39" s="2"/>
      <c r="C39" s="3"/>
      <c r="D39" s="3"/>
    </row>
    <row r="40" spans="1:4" ht="12.75">
      <c r="A40" s="4" t="s">
        <v>32</v>
      </c>
      <c r="B40" s="2"/>
      <c r="C40" s="3"/>
      <c r="D40" s="3"/>
    </row>
    <row r="41" spans="1:4" ht="12.75">
      <c r="A41" s="7" t="s">
        <v>33</v>
      </c>
      <c r="B41" s="2"/>
      <c r="C41" s="3">
        <v>30000</v>
      </c>
      <c r="D41" s="3">
        <v>30000</v>
      </c>
    </row>
    <row r="42" spans="1:4" ht="12.75">
      <c r="A42" s="7" t="s">
        <v>34</v>
      </c>
      <c r="B42" s="2"/>
      <c r="C42" s="3">
        <v>4191</v>
      </c>
      <c r="D42" s="3">
        <v>4191</v>
      </c>
    </row>
    <row r="43" spans="1:4" ht="12.75">
      <c r="A43" s="7" t="s">
        <v>35</v>
      </c>
      <c r="B43" s="2"/>
      <c r="C43" s="3">
        <v>8609</v>
      </c>
      <c r="D43" s="3">
        <v>8609</v>
      </c>
    </row>
    <row r="44" spans="1:4" ht="12.75">
      <c r="A44" s="7" t="s">
        <v>36</v>
      </c>
      <c r="B44" s="2"/>
      <c r="C44" s="11">
        <v>15301</v>
      </c>
      <c r="D44" s="11">
        <v>12376</v>
      </c>
    </row>
    <row r="45" spans="1:4" ht="12.75">
      <c r="A45" s="7"/>
      <c r="B45" s="2"/>
      <c r="C45" s="3">
        <f>SUM(C41:C44)</f>
        <v>58101</v>
      </c>
      <c r="D45" s="3">
        <f>SUM(D41:D44)</f>
        <v>55176</v>
      </c>
    </row>
    <row r="46" spans="1:4" ht="12.75">
      <c r="A46" s="7"/>
      <c r="B46" s="2"/>
      <c r="C46" s="3"/>
      <c r="D46" s="3"/>
    </row>
    <row r="47" spans="1:4" ht="12.75">
      <c r="A47" s="7" t="s">
        <v>37</v>
      </c>
      <c r="B47" s="2"/>
      <c r="C47" s="3">
        <v>3718</v>
      </c>
      <c r="D47" s="3">
        <v>3346</v>
      </c>
    </row>
    <row r="48" spans="1:4" ht="12.75">
      <c r="A48" s="7"/>
      <c r="B48" s="2"/>
      <c r="C48" s="3"/>
      <c r="D48" s="3"/>
    </row>
    <row r="49" spans="1:4" ht="12.75">
      <c r="A49" s="10" t="s">
        <v>38</v>
      </c>
      <c r="B49" s="2"/>
      <c r="C49" s="3"/>
      <c r="D49" s="3"/>
    </row>
    <row r="50" spans="1:4" ht="12.75">
      <c r="A50" s="7" t="s">
        <v>39</v>
      </c>
      <c r="B50" s="2"/>
      <c r="C50" s="3">
        <v>494</v>
      </c>
      <c r="D50" s="3"/>
    </row>
    <row r="51" spans="1:4" ht="12.75">
      <c r="A51" s="7" t="s">
        <v>40</v>
      </c>
      <c r="B51" s="2"/>
      <c r="C51" s="3">
        <v>246</v>
      </c>
      <c r="D51" s="3">
        <v>269</v>
      </c>
    </row>
    <row r="52" spans="1:4" ht="12.75">
      <c r="A52" s="7" t="s">
        <v>41</v>
      </c>
      <c r="B52" s="2"/>
      <c r="C52" s="3">
        <v>109</v>
      </c>
      <c r="D52" s="3">
        <v>109</v>
      </c>
    </row>
    <row r="53" spans="1:4" ht="12.75">
      <c r="A53" s="7"/>
      <c r="B53" s="2"/>
      <c r="C53" s="13">
        <f>SUM(C45:C52)</f>
        <v>62668</v>
      </c>
      <c r="D53" s="13">
        <f>D45+D47+D51+D52</f>
        <v>58900</v>
      </c>
    </row>
    <row r="54" spans="1:4" ht="12.75">
      <c r="A54" s="7"/>
      <c r="B54" s="2"/>
      <c r="C54" s="3"/>
      <c r="D54" s="3"/>
    </row>
    <row r="55" spans="1:4" ht="12.75">
      <c r="A55" s="7" t="s">
        <v>42</v>
      </c>
      <c r="B55" s="2"/>
      <c r="C55" s="14">
        <f>(C45-C12)/C41</f>
        <v>1.8552333333333333</v>
      </c>
      <c r="D55" s="14">
        <f>(D45-D12)/D41</f>
        <v>1.7537</v>
      </c>
    </row>
    <row r="56" spans="1:4" ht="12.75">
      <c r="A56" s="7"/>
      <c r="B56" s="2"/>
      <c r="C56" s="3"/>
      <c r="D56" s="3"/>
    </row>
    <row r="57" spans="1:4" ht="12.75">
      <c r="A57" s="7"/>
      <c r="B57" s="2"/>
      <c r="C57" s="3"/>
      <c r="D57" s="3"/>
    </row>
    <row r="58" spans="1:4" ht="12.75">
      <c r="A58" s="7" t="s">
        <v>43</v>
      </c>
      <c r="B58" s="2"/>
      <c r="C58" s="3"/>
      <c r="D58" s="3"/>
    </row>
    <row r="59" spans="1:4" ht="12.75">
      <c r="A59" s="7" t="s">
        <v>44</v>
      </c>
      <c r="B59" s="2"/>
      <c r="C59" s="3"/>
      <c r="D59" s="3"/>
    </row>
  </sheetData>
  <printOptions gridLines="1"/>
  <pageMargins left="0.75" right="0.75" top="0.5" bottom="0.5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0">
      <selection activeCell="D25" sqref="D25"/>
    </sheetView>
  </sheetViews>
  <sheetFormatPr defaultColWidth="9.140625" defaultRowHeight="12.75"/>
  <cols>
    <col min="1" max="1" width="33.57421875" style="0" customWidth="1"/>
    <col min="2" max="5" width="11.8515625" style="0" customWidth="1"/>
    <col min="6" max="16384" width="11.421875" style="0" customWidth="1"/>
  </cols>
  <sheetData>
    <row r="1" spans="1:5" ht="15.75">
      <c r="A1" s="1" t="s">
        <v>45</v>
      </c>
      <c r="B1" s="15"/>
      <c r="C1" s="15"/>
      <c r="D1" s="15"/>
      <c r="E1" s="15"/>
    </row>
    <row r="2" spans="1:5" ht="12.75">
      <c r="A2" s="4" t="s">
        <v>46</v>
      </c>
      <c r="B2" s="15"/>
      <c r="C2" s="15"/>
      <c r="D2" s="15"/>
      <c r="E2" s="15"/>
    </row>
    <row r="3" spans="1:5" ht="12.75">
      <c r="A3" s="4" t="s">
        <v>47</v>
      </c>
      <c r="B3" s="15"/>
      <c r="C3" s="15"/>
      <c r="D3" s="15"/>
      <c r="E3" s="15"/>
    </row>
    <row r="4" spans="1:5" ht="15.75">
      <c r="A4" s="1" t="s">
        <v>48</v>
      </c>
      <c r="B4" s="15"/>
      <c r="C4" s="15"/>
      <c r="D4" s="15"/>
      <c r="E4" s="15"/>
    </row>
    <row r="5" spans="1:5" ht="15">
      <c r="A5" s="5"/>
      <c r="B5" s="15"/>
      <c r="C5" s="15"/>
      <c r="D5" s="15"/>
      <c r="E5" s="15"/>
    </row>
    <row r="6" spans="1:5" ht="15">
      <c r="A6" s="5"/>
      <c r="B6" s="16" t="s">
        <v>49</v>
      </c>
      <c r="C6" s="16"/>
      <c r="D6" s="16" t="s">
        <v>50</v>
      </c>
      <c r="E6" s="16"/>
    </row>
    <row r="7" spans="1:5" ht="12.75">
      <c r="A7" s="7"/>
      <c r="B7" s="17" t="s">
        <v>51</v>
      </c>
      <c r="C7" s="17"/>
      <c r="D7" s="16" t="s">
        <v>52</v>
      </c>
      <c r="E7" s="16"/>
    </row>
    <row r="8" spans="1:5" ht="12.75">
      <c r="A8" s="7"/>
      <c r="B8" s="18">
        <v>2003</v>
      </c>
      <c r="C8" s="18">
        <v>2002</v>
      </c>
      <c r="D8" s="18">
        <v>2003</v>
      </c>
      <c r="E8" s="18">
        <v>2002</v>
      </c>
    </row>
    <row r="9" spans="1:5" ht="12.75">
      <c r="A9" s="7"/>
      <c r="B9" s="16" t="s">
        <v>53</v>
      </c>
      <c r="C9" s="16" t="s">
        <v>54</v>
      </c>
      <c r="D9" s="16" t="s">
        <v>55</v>
      </c>
      <c r="E9" s="16" t="s">
        <v>56</v>
      </c>
    </row>
    <row r="10" spans="1:5" ht="12.75">
      <c r="A10" s="7"/>
      <c r="B10" s="15"/>
      <c r="C10" s="15"/>
      <c r="D10" s="15"/>
      <c r="E10" s="15"/>
    </row>
    <row r="11" spans="1:5" ht="12.75">
      <c r="A11" s="4" t="s">
        <v>57</v>
      </c>
      <c r="B11" s="19">
        <v>23649</v>
      </c>
      <c r="C11" s="19">
        <v>28287</v>
      </c>
      <c r="D11" s="19">
        <v>93464</v>
      </c>
      <c r="E11" s="19">
        <v>108547</v>
      </c>
    </row>
    <row r="12" spans="1:5" ht="12.75">
      <c r="A12" s="7"/>
      <c r="B12" s="19"/>
      <c r="C12" s="19"/>
      <c r="D12" s="19"/>
      <c r="E12" s="19"/>
    </row>
    <row r="13" spans="1:5" ht="12.75">
      <c r="A13" s="4" t="s">
        <v>58</v>
      </c>
      <c r="B13" s="19">
        <v>3662</v>
      </c>
      <c r="C13" s="19">
        <v>1028</v>
      </c>
      <c r="D13" s="19">
        <v>5667</v>
      </c>
      <c r="E13" s="19">
        <v>3151</v>
      </c>
    </row>
    <row r="14" spans="1:5" ht="12.75">
      <c r="A14" s="7"/>
      <c r="B14" s="19"/>
      <c r="C14" s="19"/>
      <c r="D14" s="19"/>
      <c r="E14" s="19"/>
    </row>
    <row r="15" spans="1:5" ht="12.75">
      <c r="A15" s="7" t="s">
        <v>59</v>
      </c>
      <c r="B15" s="19">
        <v>-405</v>
      </c>
      <c r="C15" s="19">
        <v>-509</v>
      </c>
      <c r="D15" s="19">
        <v>-1634</v>
      </c>
      <c r="E15" s="19">
        <v>-1911</v>
      </c>
    </row>
    <row r="16" spans="1:5" ht="12.75">
      <c r="A16" s="7" t="s">
        <v>60</v>
      </c>
      <c r="B16" s="20">
        <v>15</v>
      </c>
      <c r="C16" s="20">
        <v>27</v>
      </c>
      <c r="D16" s="20">
        <v>63</v>
      </c>
      <c r="E16" s="20">
        <v>120</v>
      </c>
    </row>
    <row r="17" spans="1:5" ht="19.5" customHeight="1">
      <c r="A17" s="7" t="s">
        <v>61</v>
      </c>
      <c r="B17" s="19">
        <f>B13+B15+B16</f>
        <v>3272</v>
      </c>
      <c r="C17" s="19">
        <f>C13+C15+C16</f>
        <v>546</v>
      </c>
      <c r="D17" s="19">
        <f>D13+D15+D16</f>
        <v>4096</v>
      </c>
      <c r="E17" s="19">
        <f>E13+E15+E16</f>
        <v>1360</v>
      </c>
    </row>
    <row r="18" spans="1:5" ht="21" customHeight="1">
      <c r="A18" s="7" t="s">
        <v>62</v>
      </c>
      <c r="B18" s="20">
        <v>258</v>
      </c>
      <c r="C18" s="20">
        <v>193</v>
      </c>
      <c r="D18" s="20">
        <v>784</v>
      </c>
      <c r="E18" s="20">
        <v>774</v>
      </c>
    </row>
    <row r="19" spans="1:5" ht="16.5" customHeight="1">
      <c r="A19" s="7" t="s">
        <v>63</v>
      </c>
      <c r="B19" s="19">
        <f>B17-B18</f>
        <v>3014</v>
      </c>
      <c r="C19" s="19">
        <f>C17-C18</f>
        <v>353</v>
      </c>
      <c r="D19" s="19">
        <f>D17-D18</f>
        <v>3312</v>
      </c>
      <c r="E19" s="19">
        <f>E17-E18</f>
        <v>586</v>
      </c>
    </row>
    <row r="20" spans="1:5" ht="15.75" customHeight="1">
      <c r="A20" s="7" t="s">
        <v>64</v>
      </c>
      <c r="B20" s="19">
        <v>106</v>
      </c>
      <c r="C20" s="19">
        <v>147</v>
      </c>
      <c r="D20" s="19">
        <v>387</v>
      </c>
      <c r="E20" s="19">
        <v>485</v>
      </c>
    </row>
    <row r="21" spans="1:5" ht="24" customHeight="1">
      <c r="A21" s="4" t="s">
        <v>65</v>
      </c>
      <c r="B21" s="21">
        <f>B19-B20</f>
        <v>2908</v>
      </c>
      <c r="C21" s="21">
        <f>C19-C20</f>
        <v>206</v>
      </c>
      <c r="D21" s="21">
        <f>D19-D20</f>
        <v>2925</v>
      </c>
      <c r="E21" s="21">
        <f>E19-E20</f>
        <v>101</v>
      </c>
    </row>
    <row r="22" spans="1:5" ht="12.75">
      <c r="A22" s="7"/>
      <c r="B22" s="19"/>
      <c r="C22" s="19"/>
      <c r="D22" s="19"/>
      <c r="E22" s="19"/>
    </row>
    <row r="23" spans="1:5" ht="12.75">
      <c r="A23" s="7"/>
      <c r="B23" s="19"/>
      <c r="C23" s="19"/>
      <c r="D23" s="19"/>
      <c r="E23" s="19"/>
    </row>
    <row r="24" spans="1:5" ht="12.75">
      <c r="A24" s="7" t="s">
        <v>66</v>
      </c>
      <c r="B24" s="22">
        <f>B21/30000*100</f>
        <v>9.693333333333333</v>
      </c>
      <c r="C24" s="22">
        <f>C21/30000*100</f>
        <v>0.6866666666666666</v>
      </c>
      <c r="D24" s="22">
        <f>D21/30000*100</f>
        <v>9.75</v>
      </c>
      <c r="E24" s="22">
        <f>E21/30000*100</f>
        <v>0.33666666666666667</v>
      </c>
    </row>
    <row r="25" spans="1:5" ht="12.75">
      <c r="A25" s="7"/>
      <c r="B25" s="15"/>
      <c r="C25" s="15"/>
      <c r="D25" s="15"/>
      <c r="E25" s="15"/>
    </row>
    <row r="26" spans="1:5" ht="12.75">
      <c r="A26" s="7"/>
      <c r="B26" s="15"/>
      <c r="C26" s="15"/>
      <c r="D26" s="15"/>
      <c r="E26" s="15"/>
    </row>
    <row r="27" spans="1:5" ht="12.75">
      <c r="A27" s="7"/>
      <c r="B27" s="15"/>
      <c r="C27" s="15"/>
      <c r="D27" s="15"/>
      <c r="E27" s="15"/>
    </row>
    <row r="28" spans="1:5" ht="12.75">
      <c r="A28" s="7" t="s">
        <v>67</v>
      </c>
      <c r="B28" s="15"/>
      <c r="C28" s="15"/>
      <c r="D28" s="15"/>
      <c r="E28" s="15"/>
    </row>
    <row r="29" spans="1:5" ht="12.75">
      <c r="A29" s="7" t="s">
        <v>68</v>
      </c>
      <c r="B29" s="15"/>
      <c r="C29" s="15"/>
      <c r="D29" s="15"/>
      <c r="E29" s="15"/>
    </row>
  </sheetData>
  <printOptions gridLines="1"/>
  <pageMargins left="0.75" right="0.75" top="1" bottom="1" header="0.511811023" footer="0.51181102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F6" sqref="F6"/>
    </sheetView>
  </sheetViews>
  <sheetFormatPr defaultColWidth="9.140625" defaultRowHeight="12.75"/>
  <cols>
    <col min="1" max="1" width="32.57421875" style="0" customWidth="1"/>
    <col min="2" max="2" width="10.28125" style="0" customWidth="1"/>
    <col min="3" max="3" width="11.00390625" style="0" customWidth="1"/>
    <col min="4" max="4" width="12.00390625" style="0" customWidth="1"/>
    <col min="5" max="5" width="12.8515625" style="0" customWidth="1"/>
    <col min="6" max="6" width="10.7109375" style="0" customWidth="1"/>
    <col min="7" max="16384" width="11.421875" style="0" customWidth="1"/>
  </cols>
  <sheetData>
    <row r="1" spans="1:6" ht="15.75">
      <c r="A1" s="1" t="s">
        <v>69</v>
      </c>
      <c r="B1" s="7"/>
      <c r="C1" s="23"/>
      <c r="D1" s="23"/>
      <c r="E1" s="23"/>
      <c r="F1" s="23"/>
    </row>
    <row r="2" spans="1:6" ht="12.75">
      <c r="A2" s="4" t="s">
        <v>70</v>
      </c>
      <c r="B2" s="7"/>
      <c r="C2" s="23"/>
      <c r="D2" s="23"/>
      <c r="E2" s="23"/>
      <c r="F2" s="23"/>
    </row>
    <row r="3" spans="1:6" ht="12.75">
      <c r="A3" s="4" t="s">
        <v>71</v>
      </c>
      <c r="B3" s="7"/>
      <c r="C3" s="23"/>
      <c r="D3" s="23"/>
      <c r="E3" s="23"/>
      <c r="F3" s="23"/>
    </row>
    <row r="4" spans="1:6" ht="15.75">
      <c r="A4" s="1" t="s">
        <v>72</v>
      </c>
      <c r="B4" s="23"/>
      <c r="C4" s="23"/>
      <c r="D4" s="23"/>
      <c r="E4" s="23"/>
      <c r="F4" s="23"/>
    </row>
    <row r="5" spans="1:6" ht="15.75">
      <c r="A5" s="1" t="s">
        <v>73</v>
      </c>
      <c r="B5" s="23"/>
      <c r="C5" s="23"/>
      <c r="D5" s="23"/>
      <c r="E5" s="23"/>
      <c r="F5" s="23"/>
    </row>
    <row r="6" spans="1:6" ht="15">
      <c r="A6" s="5"/>
      <c r="B6" s="23"/>
      <c r="C6" s="23"/>
      <c r="D6" s="23"/>
      <c r="E6" s="23"/>
      <c r="F6" s="23"/>
    </row>
    <row r="7" spans="1:6" ht="12.75">
      <c r="A7" s="7"/>
      <c r="B7" s="7"/>
      <c r="C7" s="23"/>
      <c r="D7" s="32" t="s">
        <v>146</v>
      </c>
      <c r="E7" s="8" t="s">
        <v>74</v>
      </c>
      <c r="F7" s="2"/>
    </row>
    <row r="8" spans="1:6" ht="12.75">
      <c r="A8" s="7"/>
      <c r="B8" s="24"/>
      <c r="C8" s="23"/>
      <c r="D8" s="24"/>
      <c r="E8" s="23"/>
      <c r="F8" s="23"/>
    </row>
    <row r="9" spans="1:6" ht="12.75">
      <c r="A9" s="25"/>
      <c r="B9" s="26" t="s">
        <v>75</v>
      </c>
      <c r="C9" s="26" t="s">
        <v>76</v>
      </c>
      <c r="D9" s="26" t="s">
        <v>77</v>
      </c>
      <c r="E9" s="26" t="s">
        <v>78</v>
      </c>
      <c r="F9" s="24" t="s">
        <v>79</v>
      </c>
    </row>
    <row r="10" spans="1:6" ht="12.75">
      <c r="A10" s="25"/>
      <c r="B10" s="26" t="s">
        <v>80</v>
      </c>
      <c r="C10" s="26" t="s">
        <v>81</v>
      </c>
      <c r="D10" s="26" t="s">
        <v>82</v>
      </c>
      <c r="E10" s="26" t="s">
        <v>83</v>
      </c>
      <c r="F10" s="26"/>
    </row>
    <row r="11" spans="1:6" ht="12.75">
      <c r="A11" s="27"/>
      <c r="B11" s="24" t="s">
        <v>84</v>
      </c>
      <c r="C11" s="24" t="s">
        <v>85</v>
      </c>
      <c r="D11" s="24" t="s">
        <v>86</v>
      </c>
      <c r="E11" s="24" t="s">
        <v>87</v>
      </c>
      <c r="F11" s="24" t="s">
        <v>88</v>
      </c>
    </row>
    <row r="12" spans="1:6" ht="12.75">
      <c r="A12" s="7" t="s">
        <v>89</v>
      </c>
      <c r="B12" s="3">
        <v>30000</v>
      </c>
      <c r="C12" s="3">
        <v>4191</v>
      </c>
      <c r="D12" s="3">
        <v>8609</v>
      </c>
      <c r="E12" s="3">
        <v>12376</v>
      </c>
      <c r="F12" s="3">
        <f>SUM(B12:E12)</f>
        <v>55176</v>
      </c>
    </row>
    <row r="13" spans="1:6" ht="12.75" customHeight="1" hidden="1">
      <c r="A13" s="7" t="s">
        <v>90</v>
      </c>
      <c r="B13" s="3"/>
      <c r="C13" s="3"/>
      <c r="D13" s="3"/>
      <c r="E13" s="3"/>
      <c r="F13" s="3"/>
    </row>
    <row r="14" spans="1:6" ht="12.75" customHeight="1" hidden="1">
      <c r="A14" s="7" t="s">
        <v>91</v>
      </c>
      <c r="B14" s="3"/>
      <c r="C14" s="3"/>
      <c r="D14" s="3"/>
      <c r="E14" s="3"/>
      <c r="F14" s="3"/>
    </row>
    <row r="15" spans="1:6" ht="25.5" customHeight="1">
      <c r="A15" s="7" t="s">
        <v>92</v>
      </c>
      <c r="B15" s="3"/>
      <c r="C15" s="3"/>
      <c r="D15" s="3"/>
      <c r="E15" s="3">
        <f>'Income Statement'!D21</f>
        <v>2925</v>
      </c>
      <c r="F15" s="3">
        <f>SUM(B15:E15)</f>
        <v>2925</v>
      </c>
    </row>
    <row r="16" spans="1:6" ht="20.25" customHeight="1">
      <c r="A16" s="7"/>
      <c r="B16" s="3"/>
      <c r="C16" s="3"/>
      <c r="D16" s="3"/>
      <c r="E16" s="3"/>
      <c r="F16" s="3"/>
    </row>
    <row r="17" spans="1:6" ht="18" customHeight="1">
      <c r="A17" s="10" t="s">
        <v>93</v>
      </c>
      <c r="B17" s="13">
        <f>SUM(B12:B16)</f>
        <v>30000</v>
      </c>
      <c r="C17" s="13">
        <f>SUM(C12:C16)</f>
        <v>4191</v>
      </c>
      <c r="D17" s="13">
        <f>SUM(D12:D16)</f>
        <v>8609</v>
      </c>
      <c r="E17" s="13">
        <f>SUM(E12:E16)</f>
        <v>15301</v>
      </c>
      <c r="F17" s="13">
        <f>SUM(F12:F16)</f>
        <v>58101</v>
      </c>
    </row>
    <row r="18" spans="1:6" ht="12.75">
      <c r="A18" s="7"/>
      <c r="B18" s="23"/>
      <c r="C18" s="23"/>
      <c r="D18" s="23"/>
      <c r="E18" s="23"/>
      <c r="F18" s="23"/>
    </row>
    <row r="19" spans="1:6" ht="12.75">
      <c r="A19" s="7"/>
      <c r="B19" s="23"/>
      <c r="C19" s="23"/>
      <c r="D19" s="23"/>
      <c r="E19" s="23"/>
      <c r="F19" s="23"/>
    </row>
    <row r="20" spans="1:6" ht="12.75">
      <c r="A20" s="7" t="s">
        <v>94</v>
      </c>
      <c r="B20" s="23"/>
      <c r="C20" s="23"/>
      <c r="D20" s="23"/>
      <c r="E20" s="23"/>
      <c r="F20" s="23"/>
    </row>
    <row r="21" spans="1:6" ht="12.75">
      <c r="A21" s="7" t="s">
        <v>95</v>
      </c>
      <c r="B21" s="23"/>
      <c r="C21" s="23"/>
      <c r="D21" s="23"/>
      <c r="E21" s="23"/>
      <c r="F21" s="23"/>
    </row>
  </sheetData>
  <printOptions gridLines="1"/>
  <pageMargins left="0.5" right="0.5" top="1" bottom="1" header="0.511811023" footer="0.51181102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8"/>
  <sheetViews>
    <sheetView tabSelected="1" workbookViewId="0" topLeftCell="A1">
      <selection activeCell="A7" sqref="A7"/>
    </sheetView>
  </sheetViews>
  <sheetFormatPr defaultColWidth="9.140625" defaultRowHeight="12.75"/>
  <cols>
    <col min="1" max="1" width="52.57421875" style="0" customWidth="1"/>
    <col min="2" max="2" width="21.00390625" style="0" customWidth="1"/>
    <col min="3" max="16384" width="11.421875" style="0" customWidth="1"/>
  </cols>
  <sheetData>
    <row r="1" spans="1:2" ht="15.75">
      <c r="A1" s="1" t="s">
        <v>96</v>
      </c>
      <c r="B1" s="28"/>
    </row>
    <row r="2" spans="1:2" ht="15">
      <c r="A2" s="4" t="s">
        <v>97</v>
      </c>
      <c r="B2" s="28"/>
    </row>
    <row r="3" spans="1:2" ht="15">
      <c r="A3" s="4" t="s">
        <v>98</v>
      </c>
      <c r="B3" s="28"/>
    </row>
    <row r="4" spans="1:2" ht="15.75">
      <c r="A4" s="1" t="s">
        <v>99</v>
      </c>
      <c r="B4" s="28"/>
    </row>
    <row r="5" spans="1:2" ht="15.75">
      <c r="A5" s="1" t="s">
        <v>100</v>
      </c>
      <c r="B5" s="28"/>
    </row>
    <row r="6" spans="1:2" ht="12.75">
      <c r="A6" s="7"/>
      <c r="B6" s="19"/>
    </row>
    <row r="7" spans="1:2" ht="12.75">
      <c r="A7" s="7"/>
      <c r="B7" s="29" t="s">
        <v>101</v>
      </c>
    </row>
    <row r="8" spans="1:2" ht="12.75">
      <c r="A8" s="7"/>
      <c r="B8" s="29" t="s">
        <v>102</v>
      </c>
    </row>
    <row r="9" spans="1:2" ht="12.75">
      <c r="A9" s="10" t="s">
        <v>103</v>
      </c>
      <c r="B9" s="19"/>
    </row>
    <row r="10" spans="1:2" ht="12.75">
      <c r="A10" s="7"/>
      <c r="B10" s="19"/>
    </row>
    <row r="11" spans="1:2" ht="12.75">
      <c r="A11" s="7" t="s">
        <v>104</v>
      </c>
      <c r="B11" s="19">
        <f>'Income Statement'!D17</f>
        <v>4096</v>
      </c>
    </row>
    <row r="12" spans="1:2" ht="12.75">
      <c r="A12" s="7" t="s">
        <v>105</v>
      </c>
      <c r="B12" s="19"/>
    </row>
    <row r="13" spans="1:2" ht="12.75">
      <c r="A13" s="7" t="s">
        <v>106</v>
      </c>
      <c r="B13" s="19">
        <v>121</v>
      </c>
    </row>
    <row r="14" spans="1:2" ht="12.75">
      <c r="A14" s="7" t="s">
        <v>107</v>
      </c>
      <c r="B14" s="19">
        <v>1297</v>
      </c>
    </row>
    <row r="15" spans="1:2" ht="12.75">
      <c r="A15" s="7" t="s">
        <v>108</v>
      </c>
      <c r="B15" s="19">
        <v>63</v>
      </c>
    </row>
    <row r="16" spans="1:2" ht="12.75">
      <c r="A16" s="7" t="s">
        <v>109</v>
      </c>
      <c r="B16" s="19">
        <v>-53</v>
      </c>
    </row>
    <row r="17" spans="1:2" ht="12.75">
      <c r="A17" s="7" t="s">
        <v>110</v>
      </c>
      <c r="B17" s="19">
        <v>1634</v>
      </c>
    </row>
    <row r="18" spans="1:2" ht="12.75">
      <c r="A18" s="7" t="s">
        <v>111</v>
      </c>
      <c r="B18" s="19">
        <v>-63</v>
      </c>
    </row>
    <row r="19" spans="1:2" ht="12.75">
      <c r="A19" s="7" t="s">
        <v>112</v>
      </c>
      <c r="B19" s="20">
        <v>13</v>
      </c>
    </row>
    <row r="20" spans="1:2" ht="12.75">
      <c r="A20" s="7" t="s">
        <v>113</v>
      </c>
      <c r="B20" s="19">
        <f>SUM(B11:B17)+B18+B19</f>
        <v>7108</v>
      </c>
    </row>
    <row r="21" spans="1:2" ht="12.75">
      <c r="A21" s="7"/>
      <c r="B21" s="19"/>
    </row>
    <row r="22" spans="1:2" ht="12.75">
      <c r="A22" s="7" t="s">
        <v>114</v>
      </c>
      <c r="B22" s="19"/>
    </row>
    <row r="23" spans="1:2" ht="12.75">
      <c r="A23" s="7" t="s">
        <v>115</v>
      </c>
      <c r="B23" s="19">
        <v>-1408</v>
      </c>
    </row>
    <row r="24" spans="1:2" ht="12.75">
      <c r="A24" s="7" t="s">
        <v>116</v>
      </c>
      <c r="B24" s="19">
        <v>-1492</v>
      </c>
    </row>
    <row r="25" spans="1:2" ht="12.75">
      <c r="A25" s="7" t="s">
        <v>117</v>
      </c>
      <c r="B25" s="19">
        <v>-131</v>
      </c>
    </row>
    <row r="26" spans="1:2" ht="12.75">
      <c r="A26" s="7" t="s">
        <v>118</v>
      </c>
      <c r="B26" s="20">
        <f>-27406+21032+4243</f>
        <v>-2131</v>
      </c>
    </row>
    <row r="27" spans="1:2" ht="12.75">
      <c r="A27" s="7" t="s">
        <v>119</v>
      </c>
      <c r="B27" s="19">
        <f>SUM(B20:B26)</f>
        <v>1946</v>
      </c>
    </row>
    <row r="28" spans="1:2" ht="12.75">
      <c r="A28" s="7" t="s">
        <v>120</v>
      </c>
      <c r="B28" s="20">
        <v>-529</v>
      </c>
    </row>
    <row r="29" spans="1:2" ht="12.75">
      <c r="A29" s="10" t="s">
        <v>121</v>
      </c>
      <c r="B29" s="30">
        <f>B27+B28</f>
        <v>1417</v>
      </c>
    </row>
    <row r="30" spans="1:2" ht="26.25" customHeight="1">
      <c r="A30" s="10" t="s">
        <v>122</v>
      </c>
      <c r="B30" s="19"/>
    </row>
    <row r="31" spans="1:2" ht="12.75">
      <c r="A31" s="7" t="s">
        <v>123</v>
      </c>
      <c r="B31" s="19">
        <v>63</v>
      </c>
    </row>
    <row r="32" spans="1:2" ht="12.75">
      <c r="A32" s="7" t="s">
        <v>124</v>
      </c>
      <c r="B32" s="19">
        <v>215</v>
      </c>
    </row>
    <row r="33" spans="1:2" ht="12.75">
      <c r="A33" s="7" t="s">
        <v>125</v>
      </c>
      <c r="B33" s="19">
        <v>-291</v>
      </c>
    </row>
    <row r="34" spans="1:2" ht="12.75">
      <c r="A34" s="7" t="s">
        <v>126</v>
      </c>
      <c r="B34" s="19">
        <v>2027</v>
      </c>
    </row>
    <row r="35" spans="1:2" ht="12.75">
      <c r="A35" s="10" t="s">
        <v>127</v>
      </c>
      <c r="B35" s="30">
        <f>SUM(B31:B34)</f>
        <v>2014</v>
      </c>
    </row>
    <row r="36" spans="1:2" ht="27" customHeight="1">
      <c r="A36" s="10" t="s">
        <v>128</v>
      </c>
      <c r="B36" s="19"/>
    </row>
    <row r="37" spans="1:2" ht="12.75">
      <c r="A37" s="7" t="s">
        <v>129</v>
      </c>
      <c r="B37" s="19">
        <v>127</v>
      </c>
    </row>
    <row r="38" spans="1:2" ht="12.75">
      <c r="A38" s="7" t="s">
        <v>130</v>
      </c>
      <c r="B38" s="19">
        <f>-5800+1582</f>
        <v>-4218</v>
      </c>
    </row>
    <row r="39" spans="1:2" ht="12.75">
      <c r="A39" s="7" t="s">
        <v>131</v>
      </c>
      <c r="B39" s="19">
        <v>-144</v>
      </c>
    </row>
    <row r="40" spans="1:2" ht="12.75">
      <c r="A40" s="7" t="s">
        <v>132</v>
      </c>
      <c r="B40" s="19">
        <v>763</v>
      </c>
    </row>
    <row r="41" spans="1:2" ht="12.75">
      <c r="A41" s="7" t="s">
        <v>133</v>
      </c>
      <c r="B41" s="19">
        <f>'Income Statement'!D15</f>
        <v>-1634</v>
      </c>
    </row>
    <row r="42" spans="1:2" ht="12.75">
      <c r="A42" s="10" t="s">
        <v>134</v>
      </c>
      <c r="B42" s="30">
        <f>SUM(B37:B41)</f>
        <v>-5106</v>
      </c>
    </row>
    <row r="43" spans="1:2" ht="27" customHeight="1">
      <c r="A43" s="7" t="s">
        <v>135</v>
      </c>
      <c r="B43" s="19">
        <f>B29+B35+B42</f>
        <v>-1675</v>
      </c>
    </row>
    <row r="44" spans="1:2" ht="23.25" customHeight="1">
      <c r="A44" s="7" t="s">
        <v>136</v>
      </c>
      <c r="B44" s="19">
        <v>-11731</v>
      </c>
    </row>
    <row r="45" spans="1:2" ht="24" customHeight="1">
      <c r="A45" s="4" t="s">
        <v>137</v>
      </c>
      <c r="B45" s="21">
        <f>B44+B43</f>
        <v>-13406</v>
      </c>
    </row>
    <row r="46" spans="1:2" ht="12.75">
      <c r="A46" s="7"/>
      <c r="B46" s="19"/>
    </row>
    <row r="47" spans="1:2" ht="12.75">
      <c r="A47" s="10" t="s">
        <v>138</v>
      </c>
      <c r="B47" s="19"/>
    </row>
    <row r="48" spans="1:2" ht="12.75">
      <c r="A48" s="7" t="s">
        <v>139</v>
      </c>
      <c r="B48" s="19"/>
    </row>
    <row r="49" spans="1:2" ht="12.75">
      <c r="A49" s="7"/>
      <c r="B49" s="19"/>
    </row>
    <row r="50" spans="1:2" ht="12.75">
      <c r="A50" s="7"/>
      <c r="B50" s="31" t="s">
        <v>140</v>
      </c>
    </row>
    <row r="51" spans="1:2" ht="12.75">
      <c r="A51" s="7"/>
      <c r="B51" s="31" t="s">
        <v>141</v>
      </c>
    </row>
    <row r="52" spans="1:2" ht="12.75">
      <c r="A52" s="7"/>
      <c r="B52" s="19"/>
    </row>
    <row r="53" spans="1:2" ht="12.75">
      <c r="A53" s="7" t="s">
        <v>142</v>
      </c>
      <c r="B53" s="19">
        <f>'Balance Sheet'!C20</f>
        <v>1245</v>
      </c>
    </row>
    <row r="54" spans="1:2" ht="12.75">
      <c r="A54" s="7" t="s">
        <v>143</v>
      </c>
      <c r="B54" s="19">
        <f>-'Balance Sheet'!C28</f>
        <v>-14651</v>
      </c>
    </row>
    <row r="55" spans="1:2" ht="12.75">
      <c r="A55" s="7"/>
      <c r="B55" s="21">
        <f>SUM(B53:B54)</f>
        <v>-13406</v>
      </c>
    </row>
    <row r="56" spans="1:2" ht="12.75">
      <c r="A56" s="7"/>
      <c r="B56" s="19"/>
    </row>
    <row r="57" spans="1:2" ht="12.75">
      <c r="A57" s="7" t="s">
        <v>144</v>
      </c>
      <c r="B57" s="19"/>
    </row>
    <row r="58" spans="1:2" ht="12.75">
      <c r="A58" s="7" t="s">
        <v>145</v>
      </c>
      <c r="B58" s="19"/>
    </row>
  </sheetData>
  <printOptions gridLines="1"/>
  <pageMargins left="0.75" right="0.75" top="1" bottom="1" header="0.511811023" footer="0.5118110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GRAND HOOVER BERHAD</cp:lastModifiedBy>
  <cp:lastPrinted>2003-05-28T10:14:00Z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